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тч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<sst xmlns="http://schemas.openxmlformats.org/spreadsheetml/2006/main" count="25" uniqueCount="19">
  <si>
    <t xml:space="preserve">СВЕДЕНИЯ  
О поступлении средств в избирательные фонды кандидатов, избирательных объединений и расходовании этих средств  
(на основании данных, предоставленных филиалами ПАО Сбербанк и другой кредитной организацией)</t>
  </si>
  <si>
    <t xml:space="preserve">Выборы депутатов Архангельского областного Собрания депутатов восьмого созыва</t>
  </si>
  <si>
    <t xml:space="preserve">По состоянию на 25.08.2023</t>
  </si>
  <si>
    <t xml:space="preserve">В руб.</t>
  </si>
  <si>
    <t xml:space="preserve">1</t>
  </si>
  <si>
    <t xml:space="preserve">1.</t>
  </si>
  <si>
    <t xml:space="preserve">Верюжская Татьяна Альбертовна</t>
  </si>
  <si>
    <t xml:space="preserve">Итого по кандидату</t>
  </si>
  <si>
    <t xml:space="preserve">2.</t>
  </si>
  <si>
    <t xml:space="preserve">Округ № 13</t>
  </si>
  <si>
    <t xml:space="preserve">Капориков Леонид Федорович</t>
  </si>
  <si>
    <t xml:space="preserve">Оплата услуг консультационного характера по договору от 07.07.2023 № б/н</t>
  </si>
  <si>
    <t xml:space="preserve">3.</t>
  </si>
  <si>
    <t xml:space="preserve">Попов Иван Леонидович</t>
  </si>
  <si>
    <t xml:space="preserve">Самойлова Ирина Викторовна</t>
  </si>
  <si>
    <t xml:space="preserve">Турлапова Мария Альбертовна</t>
  </si>
  <si>
    <t xml:space="preserve">Шиловская Алёна Андреевна</t>
  </si>
  <si>
    <t xml:space="preserve">АНО «ЦСИ и РГИ»</t>
  </si>
  <si>
    <t xml:space="preserve">Снятие наличных денежных средств для оплаты по договорам с гражданами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</si>
</sst>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General"/>
    <numFmt numFmtId="167" formatCode="#,##0.00"/>
    <numFmt numFmtId="168" formatCode="0"/>
    <numFmt numFmtId="169" formatCode="DD\.MM\.YYYY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u val="single"/>
      <sz val="12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5F5F5"/>
      </patternFill>
    </fill>
    <fill>
      <patternFill patternType="solid">
        <fgColor rgb="FFF5F5F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24.57"/>
    <col collapsed="false" customWidth="true" hidden="false" outlineLevel="0" max="3" min="3" style="0" width="42.14"/>
    <col collapsed="false" customWidth="true" hidden="false" outlineLevel="0" max="4" min="4" style="0" width="15"/>
    <col collapsed="false" customWidth="true" hidden="false" outlineLevel="0" max="5" min="5" style="0" width="12.42"/>
    <col collapsed="false" customWidth="true" hidden="false" outlineLevel="0" max="6" min="6" style="0" width="32"/>
    <col collapsed="false" customWidth="true" hidden="false" outlineLevel="0" max="7" min="7" style="0" width="14.15"/>
    <col collapsed="false" customWidth="true" hidden="false" outlineLevel="0" max="8" min="8" style="0" width="8.14"/>
    <col collapsed="false" customWidth="true" hidden="false" outlineLevel="0" max="9" min="9" style="0" width="15.29"/>
    <col collapsed="false" customWidth="true" hidden="false" outlineLevel="0" max="10" min="10" style="0" width="10.71"/>
    <col collapsed="false" customWidth="true" hidden="false" outlineLevel="0" max="11" min="11" style="0" width="13.14"/>
    <col collapsed="false" customWidth="true" hidden="false" outlineLevel="0" max="12" min="12" style="0" width="26.59"/>
    <col collapsed="false" customWidth="true" hidden="false" outlineLevel="0" max="13" min="13" style="0" width="11.57"/>
    <col collapsed="false" customWidth="true" hidden="false" outlineLevel="0" max="14" min="14" style="0" width="39.01"/>
    <col collapsed="false" customWidth="true" hidden="false" outlineLevel="0" max="1025" min="15" style="0" width="8.74"/>
  </cols>
  <sheetData>
    <row r="1" customFormat="false" ht="13.8" hidden="false" customHeight="false" outlineLevel="0" collapsed="false">
      <c r="D1" s="1"/>
      <c r="E1" s="1"/>
      <c r="F1" s="1"/>
      <c r="G1" s="1"/>
      <c r="H1" s="1"/>
      <c r="I1" s="1"/>
      <c r="J1" s="1"/>
      <c r="K1" s="1"/>
      <c r="N1" s="2"/>
    </row>
    <row r="2" customFormat="false" ht="52.2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false" ht="28.35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N4" s="5" t="s">
        <v>2</v>
      </c>
    </row>
    <row r="5" customFormat="false" ht="15" hidden="false" customHeight="false" outlineLevel="0" collapsed="false">
      <c r="N5" s="5" t="s">
        <v>3</v>
      </c>
    </row>
    <row r="6" customFormat="false" ht="15" hidden="false" customHeight="false" outlineLevel="0" collapsed="false">
      <c r="A6" s="6" t="str">
        <f aca="false">"№
п/п"</f>
        <v>№
п/п</v>
      </c>
      <c r="B6" s="6" t="str">
        <f aca="false">"Наименование территории"</f>
        <v>Наименование территории</v>
      </c>
      <c r="C6" s="6" t="str">
        <f aca="false">"Фамилия, имя, отчество кандидата"</f>
        <v>Фамилия, имя, отчество кандидата</v>
      </c>
      <c r="D6" s="6" t="str">
        <f aca="false">"Поступило средств"</f>
        <v>Поступило средств</v>
      </c>
      <c r="E6" s="6"/>
      <c r="F6" s="6"/>
      <c r="G6" s="6"/>
      <c r="H6" s="6"/>
      <c r="I6" s="6" t="str">
        <f aca="false">"Израсходовано средств"</f>
        <v>Израсходовано средств</v>
      </c>
      <c r="J6" s="6"/>
      <c r="K6" s="6"/>
      <c r="L6" s="6"/>
      <c r="M6" s="6" t="str">
        <f aca="false">"Возвращено средств"</f>
        <v>Возвращено средств</v>
      </c>
      <c r="N6" s="6"/>
    </row>
    <row r="7" customFormat="false" ht="40.5" hidden="false" customHeight="true" outlineLevel="0" collapsed="false">
      <c r="A7" s="6"/>
      <c r="B7" s="6"/>
      <c r="C7" s="6"/>
      <c r="D7" s="6" t="str">
        <f aca="false">"всего"</f>
        <v>всего</v>
      </c>
      <c r="E7" s="6" t="str">
        <f aca="false">"из них"</f>
        <v>из них</v>
      </c>
      <c r="F7" s="6"/>
      <c r="G7" s="6"/>
      <c r="H7" s="6"/>
      <c r="I7" s="6" t="str">
        <f aca="false">"всего"</f>
        <v>всего</v>
      </c>
      <c r="J7" s="6" t="str">
        <f aca="false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7" s="6"/>
      <c r="L7" s="6"/>
      <c r="M7" s="6" t="str">
        <f aca="false">"сумма, руб."</f>
        <v>сумма, руб.</v>
      </c>
      <c r="N7" s="6" t="str">
        <f aca="false">"основание возврата"</f>
        <v>основание возврата</v>
      </c>
    </row>
    <row r="8" customFormat="false" ht="63" hidden="false" customHeight="true" outlineLevel="0" collapsed="false">
      <c r="A8" s="6"/>
      <c r="B8" s="6"/>
      <c r="C8" s="6"/>
      <c r="D8" s="6"/>
      <c r="E8" s="6" t="str">
        <f aca="false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8" s="6"/>
      <c r="G8" s="6" t="str">
        <f aca="false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6"/>
      <c r="I8" s="6"/>
      <c r="J8" s="6" t="str">
        <f aca="false">"дата операции"</f>
        <v>дата операции</v>
      </c>
      <c r="K8" s="6" t="str">
        <f aca="false">"сумма, руб."</f>
        <v>сумма, руб.</v>
      </c>
      <c r="L8" s="6" t="str">
        <f aca="false">"назначение платежа"</f>
        <v>назначение платежа</v>
      </c>
      <c r="M8" s="6"/>
      <c r="N8" s="6"/>
    </row>
    <row r="9" customFormat="false" ht="25.5" hidden="false" customHeight="false" outlineLevel="0" collapsed="false">
      <c r="A9" s="6"/>
      <c r="B9" s="6"/>
      <c r="C9" s="6"/>
      <c r="D9" s="6"/>
      <c r="E9" s="6" t="str">
        <f aca="false">"сумма, руб."</f>
        <v>сумма, руб.</v>
      </c>
      <c r="F9" s="6" t="str">
        <f aca="false">"наименование юридического лица"</f>
        <v>наименование юридического лица</v>
      </c>
      <c r="G9" s="6" t="str">
        <f aca="false">"сумма, руб."</f>
        <v>сумма, руб.</v>
      </c>
      <c r="H9" s="6" t="str">
        <f aca="false">"кол-во граждан"</f>
        <v>кол-во граждан</v>
      </c>
      <c r="I9" s="6"/>
      <c r="J9" s="6"/>
      <c r="K9" s="6"/>
      <c r="L9" s="6"/>
      <c r="M9" s="6"/>
      <c r="N9" s="6"/>
    </row>
    <row r="10" customFormat="false" ht="15" hidden="false" customHeight="false" outlineLevel="0" collapsed="false">
      <c r="A10" s="6" t="s">
        <v>4</v>
      </c>
      <c r="B10" s="6" t="str">
        <f aca="false">"2"</f>
        <v>2</v>
      </c>
      <c r="C10" s="6" t="str">
        <f aca="false">"3"</f>
        <v>3</v>
      </c>
      <c r="D10" s="6" t="str">
        <f aca="false">"4"</f>
        <v>4</v>
      </c>
      <c r="E10" s="6" t="str">
        <f aca="false">"5"</f>
        <v>5</v>
      </c>
      <c r="F10" s="6" t="str">
        <f aca="false">"6"</f>
        <v>6</v>
      </c>
      <c r="G10" s="6" t="str">
        <f aca="false">"7"</f>
        <v>7</v>
      </c>
      <c r="H10" s="6" t="str">
        <f aca="false">"8"</f>
        <v>8</v>
      </c>
      <c r="I10" s="6" t="str">
        <f aca="false">"9"</f>
        <v>9</v>
      </c>
      <c r="J10" s="6" t="str">
        <f aca="false">"10"</f>
        <v>10</v>
      </c>
      <c r="K10" s="6" t="str">
        <f aca="false">"11"</f>
        <v>11</v>
      </c>
      <c r="L10" s="6" t="str">
        <f aca="false">"12"</f>
        <v>12</v>
      </c>
      <c r="M10" s="6" t="str">
        <f aca="false">"13"</f>
        <v>13</v>
      </c>
      <c r="N10" s="6" t="str">
        <f aca="false">"14"</f>
        <v>14</v>
      </c>
    </row>
    <row r="11" customFormat="false" ht="13.8" hidden="false" customHeight="false" outlineLevel="0" collapsed="false">
      <c r="A11" s="7" t="s">
        <v>5</v>
      </c>
      <c r="B11" s="8" t="str">
        <f aca="false">"Округ №13"</f>
        <v>Округ №13</v>
      </c>
      <c r="C11" s="8" t="s">
        <v>6</v>
      </c>
      <c r="D11" s="9" t="n">
        <v>0</v>
      </c>
      <c r="E11" s="9"/>
      <c r="F11" s="7"/>
      <c r="G11" s="9"/>
      <c r="H11" s="10"/>
      <c r="I11" s="9" t="n">
        <v>0</v>
      </c>
      <c r="J11" s="11"/>
      <c r="K11" s="9"/>
      <c r="L11" s="7"/>
      <c r="M11" s="9" t="n">
        <v>0</v>
      </c>
      <c r="N11" s="8" t="str">
        <f aca="false">""</f>
        <v/>
      </c>
    </row>
    <row r="12" customFormat="false" ht="13.8" hidden="false" customHeight="false" outlineLevel="0" collapsed="false">
      <c r="A12" s="7"/>
      <c r="B12" s="8"/>
      <c r="C12" s="12" t="s">
        <v>7</v>
      </c>
      <c r="D12" s="13" t="n">
        <v>0</v>
      </c>
      <c r="E12" s="13"/>
      <c r="F12" s="14"/>
      <c r="G12" s="13"/>
      <c r="H12" s="15"/>
      <c r="I12" s="13" t="n">
        <v>0</v>
      </c>
      <c r="J12" s="16"/>
      <c r="K12" s="13"/>
      <c r="L12" s="14"/>
      <c r="M12" s="13" t="n">
        <v>0</v>
      </c>
      <c r="N12" s="8"/>
    </row>
    <row r="13" customFormat="false" ht="39.55" hidden="false" customHeight="true" outlineLevel="0" collapsed="false">
      <c r="A13" s="7" t="s">
        <v>8</v>
      </c>
      <c r="B13" s="17" t="s">
        <v>9</v>
      </c>
      <c r="C13" s="17" t="s">
        <v>10</v>
      </c>
      <c r="D13" s="9" t="n">
        <v>2500000</v>
      </c>
      <c r="E13" s="9"/>
      <c r="F13" s="7"/>
      <c r="G13" s="9"/>
      <c r="H13" s="10"/>
      <c r="I13" s="9" t="n">
        <v>2500000</v>
      </c>
      <c r="J13" s="11" t="n">
        <v>45155</v>
      </c>
      <c r="K13" s="9" t="n">
        <v>1000000</v>
      </c>
      <c r="L13" s="7" t="s">
        <v>11</v>
      </c>
      <c r="M13" s="9" t="n">
        <v>0</v>
      </c>
      <c r="N13" s="17"/>
    </row>
    <row r="14" customFormat="false" ht="39.55" hidden="false" customHeight="true" outlineLevel="0" collapsed="false">
      <c r="A14" s="7"/>
      <c r="B14" s="17"/>
      <c r="C14" s="17"/>
      <c r="D14" s="9"/>
      <c r="E14" s="9"/>
      <c r="F14" s="7"/>
      <c r="G14" s="9"/>
      <c r="H14" s="10"/>
      <c r="I14" s="9"/>
      <c r="J14" s="11" t="n">
        <v>45159</v>
      </c>
      <c r="K14" s="9" t="n">
        <v>1500000</v>
      </c>
      <c r="L14" s="7" t="s">
        <v>11</v>
      </c>
      <c r="M14" s="9" t="n">
        <v>0</v>
      </c>
      <c r="N14" s="17"/>
    </row>
    <row r="15" customFormat="false" ht="13.8" hidden="false" customHeight="false" outlineLevel="0" collapsed="false">
      <c r="A15" s="7"/>
      <c r="B15" s="17"/>
      <c r="C15" s="12" t="s">
        <v>7</v>
      </c>
      <c r="D15" s="13" t="n">
        <v>2500000</v>
      </c>
      <c r="E15" s="13"/>
      <c r="F15" s="14"/>
      <c r="G15" s="13"/>
      <c r="H15" s="15"/>
      <c r="I15" s="13" t="n">
        <v>2500000</v>
      </c>
      <c r="J15" s="16"/>
      <c r="K15" s="13" t="n">
        <v>2500000</v>
      </c>
      <c r="L15" s="14"/>
      <c r="M15" s="13" t="n">
        <v>0</v>
      </c>
      <c r="N15" s="17"/>
    </row>
    <row r="16" customFormat="false" ht="13.8" hidden="false" customHeight="false" outlineLevel="0" collapsed="false">
      <c r="A16" s="7" t="s">
        <v>12</v>
      </c>
      <c r="B16" s="17" t="s">
        <v>9</v>
      </c>
      <c r="C16" s="17" t="s">
        <v>13</v>
      </c>
      <c r="D16" s="9" t="n">
        <v>0</v>
      </c>
      <c r="E16" s="9"/>
      <c r="F16" s="7"/>
      <c r="G16" s="9"/>
      <c r="H16" s="10"/>
      <c r="I16" s="9" t="n">
        <v>0</v>
      </c>
      <c r="J16" s="11"/>
      <c r="K16" s="9"/>
      <c r="L16" s="7"/>
      <c r="M16" s="9" t="n">
        <v>0</v>
      </c>
      <c r="N16" s="17"/>
    </row>
    <row r="17" customFormat="false" ht="13.8" hidden="false" customHeight="false" outlineLevel="0" collapsed="false">
      <c r="A17" s="18"/>
      <c r="B17" s="19" t="str">
        <f aca="false">""</f>
        <v/>
      </c>
      <c r="C17" s="19" t="str">
        <f aca="false">"Итого по кандидату"</f>
        <v>Итого по кандидату</v>
      </c>
      <c r="D17" s="20" t="n">
        <v>0</v>
      </c>
      <c r="E17" s="20"/>
      <c r="F17" s="18"/>
      <c r="G17" s="20"/>
      <c r="H17" s="21"/>
      <c r="I17" s="20" t="n">
        <v>0</v>
      </c>
      <c r="J17" s="22"/>
      <c r="K17" s="20"/>
      <c r="L17" s="18"/>
      <c r="M17" s="20" t="n">
        <v>0</v>
      </c>
      <c r="N17" s="19"/>
    </row>
    <row r="18" customFormat="false" ht="13.8" hidden="false" customHeight="false" outlineLevel="0" collapsed="false">
      <c r="A18" s="18"/>
      <c r="B18" s="19"/>
      <c r="C18" s="23" t="s">
        <v>14</v>
      </c>
      <c r="D18" s="24" t="n">
        <v>0</v>
      </c>
      <c r="E18" s="24"/>
      <c r="F18" s="25"/>
      <c r="G18" s="24"/>
      <c r="H18" s="26"/>
      <c r="I18" s="24" t="n">
        <v>0</v>
      </c>
      <c r="J18" s="27"/>
      <c r="K18" s="24"/>
      <c r="L18" s="25"/>
      <c r="M18" s="24" t="n">
        <v>0</v>
      </c>
      <c r="N18" s="19"/>
    </row>
    <row r="19" customFormat="false" ht="13.8" hidden="false" customHeight="false" outlineLevel="0" collapsed="false">
      <c r="A19" s="18"/>
      <c r="B19" s="19"/>
      <c r="C19" s="19" t="s">
        <v>7</v>
      </c>
      <c r="D19" s="20" t="n">
        <v>0</v>
      </c>
      <c r="E19" s="20"/>
      <c r="F19" s="18"/>
      <c r="G19" s="20"/>
      <c r="H19" s="21"/>
      <c r="I19" s="20" t="n">
        <v>0</v>
      </c>
      <c r="J19" s="22"/>
      <c r="K19" s="20"/>
      <c r="L19" s="18"/>
      <c r="M19" s="20" t="n">
        <v>0</v>
      </c>
      <c r="N19" s="19"/>
    </row>
    <row r="20" customFormat="false" ht="13.8" hidden="false" customHeight="false" outlineLevel="0" collapsed="false">
      <c r="A20" s="18"/>
      <c r="B20" s="19"/>
      <c r="C20" s="23" t="s">
        <v>15</v>
      </c>
      <c r="D20" s="24" t="n">
        <v>0</v>
      </c>
      <c r="E20" s="24"/>
      <c r="F20" s="25"/>
      <c r="G20" s="24"/>
      <c r="H20" s="26"/>
      <c r="I20" s="24" t="n">
        <v>0</v>
      </c>
      <c r="J20" s="27"/>
      <c r="K20" s="24"/>
      <c r="L20" s="25"/>
      <c r="M20" s="24" t="n">
        <v>0</v>
      </c>
      <c r="N20" s="19"/>
    </row>
    <row r="21" customFormat="false" ht="13.8" hidden="false" customHeight="false" outlineLevel="0" collapsed="false">
      <c r="A21" s="18"/>
      <c r="B21" s="19"/>
      <c r="C21" s="19" t="s">
        <v>7</v>
      </c>
      <c r="D21" s="20" t="n">
        <v>0</v>
      </c>
      <c r="E21" s="20"/>
      <c r="F21" s="18"/>
      <c r="G21" s="20"/>
      <c r="H21" s="21"/>
      <c r="I21" s="20" t="n">
        <v>0</v>
      </c>
      <c r="J21" s="22"/>
      <c r="K21" s="20"/>
      <c r="L21" s="18"/>
      <c r="M21" s="20" t="n">
        <v>0</v>
      </c>
      <c r="N21" s="19"/>
    </row>
    <row r="22" customFormat="false" ht="35.05" hidden="false" customHeight="false" outlineLevel="0" collapsed="false">
      <c r="A22" s="18"/>
      <c r="B22" s="19"/>
      <c r="C22" s="23" t="s">
        <v>16</v>
      </c>
      <c r="D22" s="24" t="n">
        <v>5000000</v>
      </c>
      <c r="E22" s="24" t="n">
        <v>5000000</v>
      </c>
      <c r="F22" s="25" t="s">
        <v>17</v>
      </c>
      <c r="G22" s="20"/>
      <c r="H22" s="21"/>
      <c r="I22" s="24" t="n">
        <v>5000000</v>
      </c>
      <c r="J22" s="27" t="n">
        <v>45161</v>
      </c>
      <c r="K22" s="24" t="n">
        <v>4945000</v>
      </c>
      <c r="L22" s="25" t="s">
        <v>18</v>
      </c>
      <c r="M22" s="24" t="n">
        <v>0</v>
      </c>
      <c r="N22" s="23"/>
    </row>
    <row r="23" customFormat="false" ht="13.8" hidden="false" customHeight="false" outlineLevel="0" collapsed="false">
      <c r="A23" s="18"/>
      <c r="B23" s="19"/>
      <c r="C23" s="19" t="s">
        <v>7</v>
      </c>
      <c r="D23" s="20" t="n">
        <v>5000000</v>
      </c>
      <c r="E23" s="20" t="n">
        <v>5000000</v>
      </c>
      <c r="F23" s="18"/>
      <c r="G23" s="20"/>
      <c r="H23" s="21"/>
      <c r="I23" s="20" t="n">
        <v>5000000</v>
      </c>
      <c r="J23" s="22"/>
      <c r="K23" s="20" t="n">
        <v>4945000</v>
      </c>
      <c r="L23" s="18"/>
      <c r="M23" s="20" t="n">
        <v>0</v>
      </c>
      <c r="N23" s="19"/>
    </row>
    <row r="24" customFormat="false" ht="13.8" hidden="false" customHeight="false" outlineLevel="0" collapsed="false">
      <c r="A24" s="18"/>
      <c r="B24" s="19" t="str">
        <f aca="false">""</f>
        <v/>
      </c>
      <c r="C24" s="19" t="str">
        <f aca="false">"Избирательный округ (Округ №13), всего"</f>
        <v>Избирательный округ (Округ №13), всего</v>
      </c>
      <c r="D24" s="20" t="n">
        <v>7500000</v>
      </c>
      <c r="E24" s="20" t="n">
        <v>5000000</v>
      </c>
      <c r="F24" s="18"/>
      <c r="G24" s="20"/>
      <c r="H24" s="21"/>
      <c r="I24" s="20" t="n">
        <v>7500000</v>
      </c>
      <c r="J24" s="22"/>
      <c r="K24" s="20" t="n">
        <v>7445000</v>
      </c>
      <c r="L24" s="18"/>
      <c r="M24" s="20" t="n">
        <v>0</v>
      </c>
      <c r="N24" s="19"/>
    </row>
  </sheetData>
  <mergeCells count="23">
    <mergeCell ref="D1:K1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  <mergeCell ref="I7:I9"/>
    <mergeCell ref="J7:L7"/>
    <mergeCell ref="M7:M9"/>
    <mergeCell ref="N7:N9"/>
    <mergeCell ref="E8:F8"/>
    <mergeCell ref="G8:H8"/>
    <mergeCell ref="J8:J9"/>
    <mergeCell ref="K8:K9"/>
    <mergeCell ref="L8:L9"/>
    <mergeCell ref="C13:C14"/>
    <mergeCell ref="D13:D14"/>
    <mergeCell ref="I13:I14"/>
  </mergeCells>
  <printOptions headings="false" gridLines="false" gridLinesSet="true" horizontalCentered="false" verticalCentered="false"/>
  <pageMargins left="0.347222222222222" right="0.138888888888889" top="0.138888888888889" bottom="0.138888888888889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LibreOffice/6.2.8.2$Windows_x86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2018-08-15T13:35:31Z</dcterms:created>
  <dc:creator>kfpp29</dc:creator>
  <dc:description/>
  <dc:language>ru-RU</dc:language>
  <cp:lastModifiedBy/>
  <cp:lastPrinted>2023-08-25T13:47:05Z</cp:lastPrinted>
  <dcterms:modified xsi:type="dcterms:W3CDTF">2023-08-28T15:08:46Z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